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ri\OneDrive\Dokumenty\Dobré Trejdy\Obrázky posts\Živá data z IB do Excelu\"/>
    </mc:Choice>
  </mc:AlternateContent>
  <xr:revisionPtr revIDLastSave="263" documentId="8_{A2D57911-D7BB-4C09-AC0F-DC4645A49428}" xr6:coauthVersionLast="34" xr6:coauthVersionMax="34" xr10:uidLastSave="{46C3FFAC-291D-465A-927A-49EA982DC588}"/>
  <bookViews>
    <workbookView xWindow="0" yWindow="0" windowWidth="28800" windowHeight="12225" xr2:uid="{1CE14060-E24D-4983-8A3F-493FD05DF54D}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I12" i="1"/>
  <c r="C6" i="1" l="1"/>
  <c r="C13" i="1"/>
  <c r="C14" i="1"/>
  <c r="C15" i="1"/>
  <c r="C16" i="1"/>
  <c r="C17" i="1"/>
  <c r="C18" i="1"/>
  <c r="C19" i="1"/>
  <c r="C20" i="1"/>
  <c r="C21" i="1"/>
  <c r="C8" i="1"/>
  <c r="C7" i="1"/>
  <c r="K13" i="1"/>
  <c r="J14" i="1"/>
  <c r="K17" i="1"/>
  <c r="K14" i="1"/>
  <c r="L18" i="1"/>
  <c r="L13" i="1"/>
  <c r="L19" i="1"/>
  <c r="L14" i="1"/>
  <c r="J6" i="1"/>
  <c r="L21" i="1"/>
  <c r="M17" i="1"/>
  <c r="M12" i="1"/>
  <c r="L17" i="1"/>
  <c r="I19" i="1"/>
  <c r="J21" i="1"/>
  <c r="J8" i="1"/>
  <c r="K7" i="1"/>
  <c r="J19" i="1"/>
  <c r="L20" i="1"/>
  <c r="K12" i="1"/>
  <c r="K19" i="1"/>
  <c r="L6" i="1"/>
  <c r="J15" i="1"/>
  <c r="K20" i="1"/>
  <c r="J16" i="1"/>
  <c r="I15" i="1"/>
  <c r="I18" i="1"/>
  <c r="J13" i="1"/>
  <c r="J20" i="1"/>
  <c r="L8" i="1"/>
  <c r="J18" i="1"/>
  <c r="I20" i="1"/>
  <c r="I13" i="1"/>
  <c r="I14" i="1"/>
  <c r="K15" i="1"/>
  <c r="M20" i="1"/>
  <c r="J12" i="1"/>
  <c r="K21" i="1"/>
  <c r="M14" i="1"/>
  <c r="J17" i="1"/>
  <c r="L12" i="1"/>
  <c r="M19" i="1"/>
  <c r="I6" i="1"/>
  <c r="M21" i="1"/>
  <c r="L15" i="1"/>
  <c r="I16" i="1"/>
  <c r="K8" i="1"/>
  <c r="K16" i="1"/>
  <c r="I21" i="1"/>
  <c r="M18" i="1"/>
  <c r="M15" i="1"/>
  <c r="L16" i="1"/>
  <c r="I17" i="1"/>
  <c r="M13" i="1"/>
  <c r="K18" i="1"/>
  <c r="I8" i="1"/>
  <c r="M16" i="1"/>
  <c r="I7" i="1"/>
  <c r="J7" i="1"/>
  <c r="L7" i="1"/>
  <c r="K6" i="1"/>
  <c r="C4" i="1" l="1"/>
  <c r="L4" i="1"/>
  <c r="J4" i="1"/>
  <c r="K4" i="1"/>
  <c r="I4" i="1"/>
</calcChain>
</file>

<file path=xl/sharedStrings.xml><?xml version="1.0" encoding="utf-8"?>
<sst xmlns="http://schemas.openxmlformats.org/spreadsheetml/2006/main" count="68" uniqueCount="29">
  <si>
    <t>tws.twsrtdserverctrl</t>
  </si>
  <si>
    <t>Close</t>
  </si>
  <si>
    <t>Exchange</t>
  </si>
  <si>
    <t>SMART</t>
  </si>
  <si>
    <t>ticker</t>
  </si>
  <si>
    <t>Ask</t>
  </si>
  <si>
    <t>Bid</t>
  </si>
  <si>
    <t>Last</t>
  </si>
  <si>
    <t>OPT</t>
  </si>
  <si>
    <t>P</t>
  </si>
  <si>
    <t>Typ</t>
  </si>
  <si>
    <t>Expirace</t>
  </si>
  <si>
    <t>Druh</t>
  </si>
  <si>
    <t>Strike</t>
  </si>
  <si>
    <t>C</t>
  </si>
  <si>
    <t>ModelImpliedVol</t>
  </si>
  <si>
    <t>JPM</t>
  </si>
  <si>
    <t>ES</t>
  </si>
  <si>
    <t>FUT</t>
  </si>
  <si>
    <t>20180921</t>
  </si>
  <si>
    <t>GLOBEX</t>
  </si>
  <si>
    <t>VIX</t>
  </si>
  <si>
    <t>CFE</t>
  </si>
  <si>
    <t>ECBOT</t>
  </si>
  <si>
    <t>ZC</t>
  </si>
  <si>
    <t>akcie</t>
  </si>
  <si>
    <t>futures</t>
  </si>
  <si>
    <t>opce</t>
  </si>
  <si>
    <t>tělo dotazu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</si>
</sst>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quotePrefix="1" applyFont="1"/>
    <xf numFmtId="49" fontId="3" fillId="2" borderId="0" xfId="0" quotePrefix="1" applyNumberFormat="1" applyFont="1" applyFill="1" applyBorder="1"/>
    <xf numFmtId="0" fontId="0" fillId="2" borderId="0" xfId="0" applyFill="1"/>
    <xf numFmtId="49" fontId="2" fillId="0" borderId="1" xfId="0" applyNumberFormat="1" applyFont="1" applyFill="1" applyBorder="1" applyAlignment="1">
      <alignment horizontal="left" wrapText="1"/>
    </xf>
    <xf numFmtId="0" fontId="4" fillId="0" borderId="0" xfId="0" applyFont="1"/>
    <xf numFmtId="49" fontId="5" fillId="0" borderId="0" xfId="0" applyNumberFormat="1" applyFont="1" applyFill="1" applyBorder="1"/>
    <xf numFmtId="0" fontId="5" fillId="0" borderId="0" xfId="0" quotePrefix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tws.twsrtdserverctrl">
      <tp>
        <v>2796.5</v>
        <stp/>
        <stp>ES@GLOBEX//FUT/20180921</stp>
        <stp>Close</stp>
        <tr r="L6" s="1"/>
      </tp>
      <tp>
        <v>0.18668244884554494</v>
        <stp/>
        <stp>JPM//OPT/20180720/C/114</stp>
        <stp>ModelImpliedVol</stp>
        <tr r="M20" s="1"/>
      </tp>
      <tp>
        <v>0.18668244884554494</v>
        <stp/>
        <stp>JPM//OPT/20180720/C/115</stp>
        <stp>ModelImpliedVol</stp>
        <tr r="M21" s="1"/>
      </tp>
      <tp>
        <v>0.16626432846229994</v>
        <stp/>
        <stp>JPM//OPT/20180720/C/111</stp>
        <stp>ModelImpliedVol</stp>
        <tr r="M17" s="1"/>
      </tp>
      <tp>
        <v>0.16813870319779586</v>
        <stp/>
        <stp>JPM//OPT/20180720/C/112</stp>
        <stp>ModelImpliedVol</stp>
        <tr r="M18" s="1"/>
      </tp>
      <tp>
        <v>0.17493641782754871</v>
        <stp/>
        <stp>JPM//OPT/20180720/C/113</stp>
        <stp>ModelImpliedVol</stp>
        <tr r="M19" s="1"/>
      </tp>
      <tp>
        <v>0.16928411669056331</v>
        <stp/>
        <stp>JPM//OPT/20180720/P/110</stp>
        <stp>ModelImpliedVol</stp>
        <tr r="M16" s="1"/>
      </tp>
      <tp>
        <v>0.17716441331482233</v>
        <stp/>
        <stp>JPM//OPT/20180720/P/109</stp>
        <stp>ModelImpliedVol</stp>
        <tr r="M15" s="1"/>
      </tp>
      <tp>
        <v>0.18986679082271252</v>
        <stp/>
        <stp>JPM//OPT/20180720/P/108</stp>
        <stp>ModelImpliedVol</stp>
        <tr r="M14" s="1"/>
      </tp>
      <tp>
        <v>0.20734773405543949</v>
        <stp/>
        <stp>JPM//OPT/20180720/P/107</stp>
        <stp>ModelImpliedVol</stp>
        <tr r="M13" s="1"/>
      </tp>
      <tp>
        <v>0.20734773405543949</v>
        <stp/>
        <stp>JPM//OPT/20180720/P/106</stp>
        <stp>ModelImpliedVol</stp>
        <tr r="M12" s="1"/>
      </tp>
      <tp>
        <v>15.5</v>
        <stp/>
        <stp>VIX@CFE//FUT/20181017</stp>
        <stp>Close</stp>
        <tr r="L7" s="1"/>
      </tp>
      <tp>
        <v>2813</v>
        <stp/>
        <stp>ES@GLOBEX//FUT/20180921</stp>
        <stp>Ask</stp>
        <tr r="I6" s="1"/>
      </tp>
      <tp>
        <v>110.64</v>
        <stp/>
        <stp>JPM/SMART</stp>
        <stp>Ask</stp>
        <tr r="I4" s="1"/>
      </tp>
      <tp>
        <v>15.45</v>
        <stp/>
        <stp>VIX@CFE//FUT/20181017</stp>
        <stp>Last</stp>
        <tr r="K7" s="1"/>
      </tp>
      <tp>
        <v>2812.75</v>
        <stp/>
        <stp>ES@GLOBEX//FUT/20180921</stp>
        <stp>Bid</stp>
        <tr r="J6" s="1"/>
      </tp>
      <tp>
        <v>110.62</v>
        <stp/>
        <stp>JPM/SMART</stp>
        <stp>Bid</stp>
        <tr r="J4" s="1"/>
      </tp>
      <tp>
        <v>2813</v>
        <stp/>
        <stp>ES@GLOBEX//FUT/20180921</stp>
        <stp>Last</stp>
        <tr r="K6" s="1"/>
      </tp>
      <tp>
        <v>110.58</v>
        <stp/>
        <stp>JPM/SMART</stp>
        <stp>Close</stp>
        <tr r="L4" s="1"/>
      </tp>
      <tp>
        <v>0.1</v>
        <stp/>
        <stp>JPM//OPT/20180720/P/108</stp>
        <stp>Last</stp>
        <tr r="K14" s="1"/>
      </tp>
      <tp>
        <v>0.17</v>
        <stp/>
        <stp>JPM//OPT/20180720/P/109</stp>
        <stp>Last</stp>
        <tr r="K15" s="1"/>
      </tp>
      <tp>
        <v>0.03</v>
        <stp/>
        <stp>JPM//OPT/20180720/P/106</stp>
        <stp>Last</stp>
        <tr r="K12" s="1"/>
      </tp>
      <tp>
        <v>0.05</v>
        <stp/>
        <stp>JPM//OPT/20180720/P/107</stp>
        <stp>Last</stp>
        <tr r="K13" s="1"/>
      </tp>
      <tp>
        <v>355.25</v>
        <stp/>
        <stp>ZC@ECBOT//FUT/20181214</stp>
        <stp>Close</stp>
        <tr r="L8" s="1"/>
      </tp>
      <tp>
        <v>0.43</v>
        <stp/>
        <stp>JPM//OPT/20180720/P/110</stp>
        <stp>Last</stp>
        <tr r="K16" s="1"/>
      </tp>
      <tp>
        <v>0.03</v>
        <stp/>
        <stp>JPM//OPT/20180720/C/115</stp>
        <stp>Last</stp>
        <tr r="K21" s="1"/>
      </tp>
      <tp>
        <v>0.04</v>
        <stp/>
        <stp>JPM//OPT/20180720/C/114</stp>
        <stp>Last</stp>
        <tr r="K20" s="1"/>
      </tp>
      <tp>
        <v>0.09</v>
        <stp/>
        <stp>JPM//OPT/20180720/C/113</stp>
        <stp>Last</stp>
        <tr r="K19" s="1"/>
      </tp>
      <tp>
        <v>0.24</v>
        <stp/>
        <stp>JPM//OPT/20180720/C/112</stp>
        <stp>Last</stp>
        <tr r="K18" s="1"/>
      </tp>
      <tp>
        <v>0.6</v>
        <stp/>
        <stp>JPM//OPT/20180720/C/111</stp>
        <stp>Last</stp>
        <tr r="K17" s="1"/>
      </tp>
      <tp>
        <v>0.19</v>
        <stp/>
        <stp>JPM//OPT/20180720/P/109</stp>
        <stp>Bid</stp>
        <tr r="J15" s="1"/>
      </tp>
      <tp>
        <v>0.08</v>
        <stp/>
        <stp>JPM//OPT/20180720/P/108</stp>
        <stp>Bid</stp>
        <tr r="J14" s="1"/>
      </tp>
      <tp>
        <v>0.04</v>
        <stp/>
        <stp>JPM//OPT/20180720/P/107</stp>
        <stp>Bid</stp>
        <tr r="J13" s="1"/>
      </tp>
      <tp>
        <v>0.03</v>
        <stp/>
        <stp>JPM//OPT/20180720/P/106</stp>
        <stp>Bid</stp>
        <tr r="J12" s="1"/>
      </tp>
      <tp>
        <v>0.55000000000000004</v>
        <stp/>
        <stp>JPM//OPT/20180720/C/111</stp>
        <stp>Bid</stp>
        <tr r="J17" s="1"/>
      </tp>
      <tp>
        <v>0.23</v>
        <stp/>
        <stp>JPM//OPT/20180720/C/112</stp>
        <stp>Bid</stp>
        <tr r="J18" s="1"/>
      </tp>
      <tp>
        <v>0.09</v>
        <stp/>
        <stp>JPM//OPT/20180720/C/113</stp>
        <stp>Bid</stp>
        <tr r="J19" s="1"/>
      </tp>
      <tp>
        <v>0.04</v>
        <stp/>
        <stp>JPM//OPT/20180720/C/114</stp>
        <stp>Bid</stp>
        <tr r="J20" s="1"/>
      </tp>
      <tp>
        <v>0.02</v>
        <stp/>
        <stp>JPM//OPT/20180720/C/115</stp>
        <stp>Bid</stp>
        <tr r="J21" s="1"/>
      </tp>
      <tp>
        <v>0.44</v>
        <stp/>
        <stp>JPM//OPT/20180720/P/110</stp>
        <stp>Bid</stp>
        <tr r="J16" s="1"/>
      </tp>
      <tp>
        <v>0.04</v>
        <stp/>
        <stp>JPM//OPT/20180720/P/106</stp>
        <stp>Ask</stp>
        <tr r="I12" s="1"/>
      </tp>
      <tp>
        <v>0.05</v>
        <stp/>
        <stp>JPM//OPT/20180720/P/107</stp>
        <stp>Ask</stp>
        <tr r="I13" s="1"/>
      </tp>
      <tp>
        <v>0.1</v>
        <stp/>
        <stp>JPM//OPT/20180720/P/108</stp>
        <stp>Ask</stp>
        <tr r="I14" s="1"/>
      </tp>
      <tp>
        <v>0.21</v>
        <stp/>
        <stp>JPM//OPT/20180720/P/109</stp>
        <stp>Ask</stp>
        <tr r="I15" s="1"/>
      </tp>
      <tp>
        <v>0.04</v>
        <stp/>
        <stp>JPM//OPT/20180720/C/115</stp>
        <stp>Ask</stp>
        <tr r="I21" s="1"/>
      </tp>
      <tp>
        <v>0.05</v>
        <stp/>
        <stp>JPM//OPT/20180720/C/114</stp>
        <stp>Ask</stp>
        <tr r="I20" s="1"/>
      </tp>
      <tp>
        <v>0.1</v>
        <stp/>
        <stp>JPM//OPT/20180720/C/113</stp>
        <stp>Ask</stp>
        <tr r="I19" s="1"/>
      </tp>
      <tp>
        <v>0.25</v>
        <stp/>
        <stp>JPM//OPT/20180720/C/112</stp>
        <stp>Ask</stp>
        <tr r="I18" s="1"/>
      </tp>
      <tp>
        <v>0.56999999999999995</v>
        <stp/>
        <stp>JPM//OPT/20180720/C/111</stp>
        <stp>Ask</stp>
        <tr r="I17" s="1"/>
      </tp>
      <tp>
        <v>0.45</v>
        <stp/>
        <stp>JPM//OPT/20180720/P/110</stp>
        <stp>Ask</stp>
        <tr r="I16" s="1"/>
      </tp>
      <tp>
        <v>0.15</v>
        <stp/>
        <stp>JPM//OPT/20180720/C/113</stp>
        <stp>Close</stp>
        <tr r="L19" s="1"/>
      </tp>
      <tp>
        <v>0.32</v>
        <stp/>
        <stp>JPM//OPT/20180720/C/112</stp>
        <stp>Close</stp>
        <tr r="L18" s="1"/>
      </tp>
      <tp>
        <v>0.65</v>
        <stp/>
        <stp>JPM//OPT/20180720/C/111</stp>
        <stp>Close</stp>
        <tr r="L17" s="1"/>
      </tp>
      <tp>
        <v>0.04</v>
        <stp/>
        <stp>JPM//OPT/20180720/C/115</stp>
        <stp>Close</stp>
        <tr r="L21" s="1"/>
      </tp>
      <tp>
        <v>361.5</v>
        <stp/>
        <stp>ZC@ECBOT//FUT/20181214</stp>
        <stp>Last</stp>
        <tr r="K8" s="1"/>
      </tp>
      <tp>
        <v>0.08</v>
        <stp/>
        <stp>JPM//OPT/20180720/C/114</stp>
        <stp>Close</stp>
        <tr r="L20" s="1"/>
      </tp>
      <tp>
        <v>15.45</v>
        <stp/>
        <stp>VIX@CFE//FUT/20181017</stp>
        <stp>Ask</stp>
        <tr r="I7" s="1"/>
      </tp>
      <tp>
        <v>15.4</v>
        <stp/>
        <stp>VIX@CFE//FUT/20181017</stp>
        <stp>Bid</stp>
        <tr r="J7" s="1"/>
      </tp>
      <tp>
        <v>0.61</v>
        <stp/>
        <stp>JPM//OPT/20180720/P/110</stp>
        <stp>Close</stp>
        <tr r="L16" s="1"/>
      </tp>
      <tp>
        <v>110.63</v>
        <stp/>
        <stp>JPM/SMART</stp>
        <stp>Last</stp>
        <tr r="K4" s="1"/>
      </tp>
      <tp>
        <v>361.25</v>
        <stp/>
        <stp>ZC@ECBOT//FUT/20181214</stp>
        <stp>Bid</stp>
        <tr r="J8" s="1"/>
      </tp>
      <tp>
        <v>0.04</v>
        <stp/>
        <stp>JPM//OPT/20180720/P/106</stp>
        <stp>Close</stp>
        <tr r="L12" s="1"/>
      </tp>
      <tp>
        <v>0.08</v>
        <stp/>
        <stp>JPM//OPT/20180720/P/107</stp>
        <stp>Close</stp>
        <tr r="L13" s="1"/>
      </tp>
      <tp>
        <v>361.5</v>
        <stp/>
        <stp>ZC@ECBOT//FUT/20181214</stp>
        <stp>Ask</stp>
        <tr r="I8" s="1"/>
      </tp>
      <tp>
        <v>0.16</v>
        <stp/>
        <stp>JPM//OPT/20180720/P/108</stp>
        <stp>Close</stp>
        <tr r="L14" s="1"/>
      </tp>
      <tp>
        <v>0.3</v>
        <stp/>
        <stp>JPM//OPT/20180720/P/109</stp>
        <stp>Close</stp>
        <tr r="L15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Implied Volatility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726159230096238"/>
          <c:y val="0.17171296296296296"/>
          <c:w val="0.81929396325459325"/>
          <c:h val="0.69310987168270621"/>
        </c:manualLayout>
      </c:layout>
      <c:scatterChart>
        <c:scatterStyle val="smoothMarker"/>
        <c:varyColors val="0"/>
        <c:ser>
          <c:idx val="0"/>
          <c:order val="0"/>
          <c:tx>
            <c:v>Volatility Smile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List1!$G$12:$G$21</c:f>
              <c:numCache>
                <c:formatCode>General</c:formatCode>
                <c:ptCount val="10"/>
                <c:pt idx="0">
                  <c:v>106</c:v>
                </c:pt>
                <c:pt idx="1">
                  <c:v>107</c:v>
                </c:pt>
                <c:pt idx="2">
                  <c:v>108</c:v>
                </c:pt>
                <c:pt idx="3">
                  <c:v>109</c:v>
                </c:pt>
                <c:pt idx="4">
                  <c:v>110</c:v>
                </c:pt>
                <c:pt idx="5">
                  <c:v>111</c:v>
                </c:pt>
                <c:pt idx="6">
                  <c:v>112</c:v>
                </c:pt>
                <c:pt idx="7">
                  <c:v>113</c:v>
                </c:pt>
                <c:pt idx="8">
                  <c:v>114</c:v>
                </c:pt>
                <c:pt idx="9">
                  <c:v>115</c:v>
                </c:pt>
              </c:numCache>
            </c:numRef>
          </c:xVal>
          <c:yVal>
            <c:numRef>
              <c:f>List1!$M$12:$M$21</c:f>
              <c:numCache>
                <c:formatCode>0.0000</c:formatCode>
                <c:ptCount val="10"/>
                <c:pt idx="0">
                  <c:v>0.20734773405543949</c:v>
                </c:pt>
                <c:pt idx="1">
                  <c:v>0.20734773405543949</c:v>
                </c:pt>
                <c:pt idx="2">
                  <c:v>0.18986679082271252</c:v>
                </c:pt>
                <c:pt idx="3">
                  <c:v>0.17716441331482233</c:v>
                </c:pt>
                <c:pt idx="4">
                  <c:v>0.16928411669056331</c:v>
                </c:pt>
                <c:pt idx="5">
                  <c:v>0.16626432846229994</c:v>
                </c:pt>
                <c:pt idx="6">
                  <c:v>0.16813870319779586</c:v>
                </c:pt>
                <c:pt idx="7">
                  <c:v>0.17493641782754871</c:v>
                </c:pt>
                <c:pt idx="8">
                  <c:v>0.18668244884554494</c:v>
                </c:pt>
                <c:pt idx="9">
                  <c:v>0.18668244884554494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4B-40AC-B943-79A79359E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41648"/>
        <c:axId val="579244272"/>
      </c:scatterChart>
      <c:valAx>
        <c:axId val="57924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9244272"/>
        <c:crosses val="autoZero"/>
        <c:crossBetween val="midCat"/>
      </c:valAx>
      <c:valAx>
        <c:axId val="579244272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9241648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0" cap="flat" cmpd="sng" algn="ctr">
      <a:solidFill>
        <a:schemeClr val="accent2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8</xdr:row>
      <xdr:rowOff>0</xdr:rowOff>
    </xdr:from>
    <xdr:to>
      <xdr:col>21</xdr:col>
      <xdr:colOff>76200</xdr:colOff>
      <xdr:row>20</xdr:row>
      <xdr:rowOff>138112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DB3293-75A3-45D8-97C5-AB42DD67D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A896C-4BF4-4E18-85C7-EE5158D3FCA8}">
  <sheetPr codeName="List1"/>
  <dimension ref="A1:V22"/>
  <sheetViews>
    <sheetView tabSelected="1" workbookViewId="0">
      <selection activeCell="L25" sqref="L25"/>
    </sheetView>
  </sheetViews>
  <sheetFormatPr defaultRowHeight="15" x14ac:dyDescent="0.25"/>
  <cols>
    <col min="1" max="1" width="6.7109375" customWidth="1"/>
    <col min="2" max="2" width="5.85546875" customWidth="1"/>
    <col min="3" max="3" width="26.42578125" customWidth="1"/>
    <col min="4" max="4" width="9.28515625" bestFit="1" customWidth="1"/>
    <col min="5" max="5" width="5.28515625" customWidth="1"/>
    <col min="6" max="6" width="9" customWidth="1"/>
    <col min="7" max="7" width="6.140625" customWidth="1"/>
    <col min="8" max="8" width="4.140625" customWidth="1"/>
    <col min="9" max="12" width="7.5703125" bestFit="1" customWidth="1"/>
    <col min="13" max="13" width="17" customWidth="1"/>
  </cols>
  <sheetData>
    <row r="1" spans="1:22" ht="18.75" x14ac:dyDescent="0.3">
      <c r="A1" s="9" t="s">
        <v>0</v>
      </c>
      <c r="B1" s="10"/>
      <c r="C1" s="10"/>
      <c r="D1" s="12"/>
    </row>
    <row r="3" spans="1:22" ht="15" customHeight="1" thickBot="1" x14ac:dyDescent="0.3">
      <c r="B3" s="2" t="s">
        <v>4</v>
      </c>
      <c r="C3" s="3" t="s">
        <v>28</v>
      </c>
      <c r="D3" s="3" t="s">
        <v>2</v>
      </c>
      <c r="E3" s="3" t="s">
        <v>12</v>
      </c>
      <c r="F3" s="3" t="s">
        <v>11</v>
      </c>
      <c r="G3" s="3" t="s">
        <v>13</v>
      </c>
      <c r="H3" s="3" t="s">
        <v>10</v>
      </c>
      <c r="I3" s="3" t="s">
        <v>5</v>
      </c>
      <c r="J3" s="3" t="s">
        <v>6</v>
      </c>
      <c r="K3" s="3" t="s">
        <v>7</v>
      </c>
      <c r="L3" s="3" t="s">
        <v>1</v>
      </c>
      <c r="M3" s="11" t="s">
        <v>15</v>
      </c>
    </row>
    <row r="4" spans="1:22" ht="19.5" thickTop="1" x14ac:dyDescent="0.3">
      <c r="A4" s="16" t="s">
        <v>25</v>
      </c>
      <c r="B4" s="7" t="s">
        <v>16</v>
      </c>
      <c r="C4" s="1" t="str">
        <f>B4 &amp; "/" &amp; D4</f>
        <v>JPM/SMART</v>
      </c>
      <c r="D4" s="1" t="s">
        <v>3</v>
      </c>
      <c r="E4" s="1"/>
      <c r="F4" s="1"/>
      <c r="G4" s="1"/>
      <c r="H4" s="1"/>
      <c r="I4" s="17">
        <f>RTD($A1,,C4,I3)</f>
        <v>110.64</v>
      </c>
      <c r="J4" s="17">
        <f>RTD($A1,,$C4,J3)</f>
        <v>110.62</v>
      </c>
      <c r="K4" s="17">
        <f>RTD($A1,,$C4,K3)</f>
        <v>110.63</v>
      </c>
      <c r="L4" s="17">
        <f>RTD($A1,,$C4,L3)</f>
        <v>110.58</v>
      </c>
    </row>
    <row r="5" spans="1:22" ht="18.75" x14ac:dyDescent="0.3">
      <c r="B5" s="7"/>
      <c r="C5" s="8"/>
      <c r="I5" s="8"/>
    </row>
    <row r="6" spans="1:22" ht="18.75" x14ac:dyDescent="0.3">
      <c r="A6" s="16" t="s">
        <v>26</v>
      </c>
      <c r="B6" s="7" t="s">
        <v>17</v>
      </c>
      <c r="C6" s="14" t="str">
        <f>B6 &amp; "@" &amp; D6 &amp; "//" &amp; E6 &amp; "/" &amp; F6</f>
        <v>ES@GLOBEX//FUT/20180921</v>
      </c>
      <c r="D6" t="s">
        <v>20</v>
      </c>
      <c r="E6" t="s">
        <v>18</v>
      </c>
      <c r="F6" s="13" t="s">
        <v>19</v>
      </c>
      <c r="I6" s="18">
        <f>RTD($A$1,,$C$6,I3)</f>
        <v>2813</v>
      </c>
      <c r="J6" s="18">
        <f>RTD($A$1,,$C$6,J3)</f>
        <v>2812.75</v>
      </c>
      <c r="K6" s="18">
        <f>RTD($A$1,,$C$6,K3)</f>
        <v>2813</v>
      </c>
      <c r="L6" s="18">
        <f>RTD($A$1,,$C$6,L3)</f>
        <v>2796.5</v>
      </c>
    </row>
    <row r="7" spans="1:22" ht="21" x14ac:dyDescent="0.35">
      <c r="A7" s="15"/>
      <c r="B7" s="7" t="s">
        <v>21</v>
      </c>
      <c r="C7" s="14" t="str">
        <f>B7 &amp; "@" &amp; D7 &amp; "//" &amp; E7 &amp; "/" &amp; F7</f>
        <v>VIX@CFE//FUT/20181017</v>
      </c>
      <c r="D7" t="s">
        <v>22</v>
      </c>
      <c r="E7" t="s">
        <v>18</v>
      </c>
      <c r="F7">
        <v>20181017</v>
      </c>
      <c r="I7" s="18">
        <f>RTD($A$1,,$C$7,I3)</f>
        <v>15.45</v>
      </c>
      <c r="J7" s="18">
        <f>RTD($A$1,,$C$7,J3)</f>
        <v>15.4</v>
      </c>
      <c r="K7" s="18">
        <f>RTD($A$1,,$C$7,K3)</f>
        <v>15.45</v>
      </c>
      <c r="L7" s="18">
        <f>RTD($A$1,,$C$7,L3)</f>
        <v>15.5</v>
      </c>
    </row>
    <row r="8" spans="1:22" ht="21" x14ac:dyDescent="0.35">
      <c r="A8" s="15"/>
      <c r="B8" s="7" t="s">
        <v>24</v>
      </c>
      <c r="C8" s="14" t="str">
        <f>B8 &amp; "@" &amp; D8 &amp; "//" &amp; E8 &amp; "/" &amp; F8</f>
        <v>ZC@ECBOT//FUT/20181214</v>
      </c>
      <c r="D8" t="s">
        <v>23</v>
      </c>
      <c r="E8" t="s">
        <v>18</v>
      </c>
      <c r="F8">
        <v>20181214</v>
      </c>
      <c r="I8" s="19">
        <f>RTD($A$1,,$C$8,I3)</f>
        <v>361.5</v>
      </c>
      <c r="J8" s="19">
        <f>RTD($A$1,,$C$8,J3)</f>
        <v>361.25</v>
      </c>
      <c r="K8" s="19">
        <f>RTD($A$1,,$C$8,K3)</f>
        <v>361.5</v>
      </c>
      <c r="L8" s="19">
        <f>RTD($A$1,,$C$8,L3)</f>
        <v>355.25</v>
      </c>
      <c r="N8" s="20"/>
      <c r="O8" s="20"/>
      <c r="P8" s="20"/>
      <c r="Q8" s="20"/>
      <c r="R8" s="20"/>
      <c r="S8" s="20"/>
      <c r="T8" s="20"/>
      <c r="U8" s="20"/>
      <c r="V8" s="20"/>
    </row>
    <row r="9" spans="1:22" ht="21" x14ac:dyDescent="0.35">
      <c r="A9" s="15"/>
      <c r="B9" s="7"/>
      <c r="C9" s="14"/>
      <c r="I9" s="19"/>
      <c r="J9" s="19"/>
      <c r="K9" s="19"/>
      <c r="L9" s="19"/>
      <c r="N9" s="20"/>
      <c r="O9" s="20"/>
      <c r="P9" s="20"/>
      <c r="Q9" s="20"/>
      <c r="R9" s="20"/>
      <c r="S9" s="20"/>
      <c r="T9" s="20"/>
      <c r="U9" s="20"/>
      <c r="V9" s="20"/>
    </row>
    <row r="10" spans="1:22" x14ac:dyDescent="0.25">
      <c r="C10" s="8"/>
      <c r="I10" s="8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25">
      <c r="C11" s="8"/>
      <c r="I11" s="8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25">
      <c r="A12" s="16" t="s">
        <v>27</v>
      </c>
      <c r="B12" t="s">
        <v>16</v>
      </c>
      <c r="C12" s="1" t="str">
        <f>B12 &amp; "//" &amp; E12&amp; "/" &amp;F12&amp; "/" &amp;H12&amp; "/" &amp;G12</f>
        <v>JPM//OPT/20180720/P/106</v>
      </c>
      <c r="D12" s="1" t="s">
        <v>3</v>
      </c>
      <c r="E12" s="1" t="s">
        <v>8</v>
      </c>
      <c r="F12" s="1">
        <v>20180720</v>
      </c>
      <c r="G12" s="1">
        <v>106</v>
      </c>
      <c r="H12" s="1" t="s">
        <v>9</v>
      </c>
      <c r="I12" s="4">
        <f>RTD($A$1,,C12,$I$3)</f>
        <v>0.04</v>
      </c>
      <c r="J12" s="4">
        <f>RTD($A$1,,C12,$J$3)</f>
        <v>0.03</v>
      </c>
      <c r="K12" s="4">
        <f>RTD($A$1,,C12,$K$3)</f>
        <v>0.03</v>
      </c>
      <c r="L12" s="5">
        <f>RTD($A$1,,C12,$L$3)</f>
        <v>0.04</v>
      </c>
      <c r="M12" s="6">
        <f>RTD($A$1,,C12,$M$3)</f>
        <v>0.20734773405543949</v>
      </c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25">
      <c r="B13" t="s">
        <v>16</v>
      </c>
      <c r="C13" s="1" t="str">
        <f t="shared" ref="C13:C21" si="0">B13 &amp; "//" &amp; E13&amp; "/" &amp;F13&amp; "/" &amp;H13&amp; "/" &amp;G13</f>
        <v>JPM//OPT/20180720/P/107</v>
      </c>
      <c r="D13" s="1" t="s">
        <v>3</v>
      </c>
      <c r="E13" s="1" t="s">
        <v>8</v>
      </c>
      <c r="F13" s="1">
        <v>20180720</v>
      </c>
      <c r="G13" s="1">
        <v>107</v>
      </c>
      <c r="H13" s="1" t="s">
        <v>9</v>
      </c>
      <c r="I13" s="4">
        <f>RTD($A$1,,C13,$I$3)</f>
        <v>0.05</v>
      </c>
      <c r="J13" s="4">
        <f>RTD($A$1,,C13,$J$3)</f>
        <v>0.04</v>
      </c>
      <c r="K13" s="4">
        <f>RTD($A$1,,C13,$K$3)</f>
        <v>0.05</v>
      </c>
      <c r="L13" s="5">
        <f>RTD($A$1,,C13,$L$3)</f>
        <v>0.08</v>
      </c>
      <c r="M13" s="6">
        <f>RTD($A$1,,C13,$M$3)</f>
        <v>0.20734773405543949</v>
      </c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5">
      <c r="B14" t="s">
        <v>16</v>
      </c>
      <c r="C14" s="1" t="str">
        <f t="shared" si="0"/>
        <v>JPM//OPT/20180720/P/108</v>
      </c>
      <c r="D14" s="1" t="s">
        <v>3</v>
      </c>
      <c r="E14" s="1" t="s">
        <v>8</v>
      </c>
      <c r="F14" s="1">
        <v>20180720</v>
      </c>
      <c r="G14" s="1">
        <v>108</v>
      </c>
      <c r="H14" s="1" t="s">
        <v>9</v>
      </c>
      <c r="I14" s="4">
        <f>RTD($A$1,,C14,$I$3)</f>
        <v>0.1</v>
      </c>
      <c r="J14" s="4">
        <f>RTD($A$1,,C14,$J$3)</f>
        <v>0.08</v>
      </c>
      <c r="K14" s="4">
        <f>RTD($A$1,,C14,$K$3)</f>
        <v>0.1</v>
      </c>
      <c r="L14" s="5">
        <f>RTD($A$1,,C14,$L$3)</f>
        <v>0.16</v>
      </c>
      <c r="M14" s="6">
        <f>RTD($A$1,,C14,$M$3)</f>
        <v>0.18986679082271252</v>
      </c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25">
      <c r="B15" t="s">
        <v>16</v>
      </c>
      <c r="C15" s="1" t="str">
        <f t="shared" si="0"/>
        <v>JPM//OPT/20180720/P/109</v>
      </c>
      <c r="D15" s="1" t="s">
        <v>3</v>
      </c>
      <c r="E15" s="1" t="s">
        <v>8</v>
      </c>
      <c r="F15" s="1">
        <v>20180720</v>
      </c>
      <c r="G15" s="1">
        <v>109</v>
      </c>
      <c r="H15" s="1" t="s">
        <v>9</v>
      </c>
      <c r="I15" s="4">
        <f>RTD($A$1,,C15,$I$3)</f>
        <v>0.21</v>
      </c>
      <c r="J15" s="4">
        <f>RTD($A$1,,C15,$J$3)</f>
        <v>0.19</v>
      </c>
      <c r="K15" s="4">
        <f>RTD($A$1,,C15,$K$3)</f>
        <v>0.17</v>
      </c>
      <c r="L15" s="5">
        <f>RTD($A$1,,C15,$L$3)</f>
        <v>0.3</v>
      </c>
      <c r="M15" s="6">
        <f>RTD($A$1,,C15,$M$3)</f>
        <v>0.17716441331482233</v>
      </c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25">
      <c r="B16" t="s">
        <v>16</v>
      </c>
      <c r="C16" s="1" t="str">
        <f t="shared" si="0"/>
        <v>JPM//OPT/20180720/P/110</v>
      </c>
      <c r="D16" s="1" t="s">
        <v>3</v>
      </c>
      <c r="E16" s="1" t="s">
        <v>8</v>
      </c>
      <c r="F16" s="1">
        <v>20180720</v>
      </c>
      <c r="G16" s="1">
        <v>110</v>
      </c>
      <c r="H16" s="1" t="s">
        <v>9</v>
      </c>
      <c r="I16" s="4">
        <f>RTD($A$1,,C16,$I$3)</f>
        <v>0.45</v>
      </c>
      <c r="J16" s="4">
        <f>RTD($A$1,,C16,$J$3)</f>
        <v>0.44</v>
      </c>
      <c r="K16" s="4">
        <f>RTD($A$1,,C16,$K$3)</f>
        <v>0.43</v>
      </c>
      <c r="L16" s="5">
        <f>RTD($A$1,,C16,$L$3)</f>
        <v>0.61</v>
      </c>
      <c r="M16" s="6">
        <f>RTD($A$1,,C16,$M$3)</f>
        <v>0.16928411669056331</v>
      </c>
      <c r="N16" s="20"/>
      <c r="O16" s="20"/>
      <c r="P16" s="20"/>
      <c r="Q16" s="20"/>
      <c r="R16" s="20"/>
      <c r="S16" s="20"/>
      <c r="T16" s="20"/>
      <c r="U16" s="20"/>
      <c r="V16" s="20"/>
    </row>
    <row r="17" spans="2:22" x14ac:dyDescent="0.25">
      <c r="B17" t="s">
        <v>16</v>
      </c>
      <c r="C17" s="1" t="str">
        <f t="shared" si="0"/>
        <v>JPM//OPT/20180720/C/111</v>
      </c>
      <c r="D17" s="1" t="s">
        <v>3</v>
      </c>
      <c r="E17" s="1" t="s">
        <v>8</v>
      </c>
      <c r="F17" s="1">
        <v>20180720</v>
      </c>
      <c r="G17" s="1">
        <v>111</v>
      </c>
      <c r="H17" s="1" t="s">
        <v>14</v>
      </c>
      <c r="I17" s="4">
        <f>RTD($A$1,,C17,$I$3)</f>
        <v>0.56999999999999995</v>
      </c>
      <c r="J17" s="4">
        <f>RTD($A$1,,C17,$J$3)</f>
        <v>0.55000000000000004</v>
      </c>
      <c r="K17" s="4">
        <f>RTD($A$1,,C17,$K$3)</f>
        <v>0.6</v>
      </c>
      <c r="L17" s="5">
        <f>RTD($A$1,,C17,$L$3)</f>
        <v>0.65</v>
      </c>
      <c r="M17" s="6">
        <f>RTD($A$1,,C17,$M$3)</f>
        <v>0.16626432846229994</v>
      </c>
      <c r="N17" s="20"/>
      <c r="O17" s="20"/>
      <c r="P17" s="20"/>
      <c r="Q17" s="20"/>
      <c r="R17" s="20"/>
      <c r="S17" s="20"/>
      <c r="T17" s="20"/>
      <c r="U17" s="20"/>
      <c r="V17" s="20"/>
    </row>
    <row r="18" spans="2:22" x14ac:dyDescent="0.25">
      <c r="B18" t="s">
        <v>16</v>
      </c>
      <c r="C18" s="1" t="str">
        <f t="shared" si="0"/>
        <v>JPM//OPT/20180720/C/112</v>
      </c>
      <c r="D18" s="1" t="s">
        <v>3</v>
      </c>
      <c r="E18" s="1" t="s">
        <v>8</v>
      </c>
      <c r="F18" s="1">
        <v>20180720</v>
      </c>
      <c r="G18" s="1">
        <v>112</v>
      </c>
      <c r="H18" s="1" t="s">
        <v>14</v>
      </c>
      <c r="I18" s="4">
        <f>RTD($A$1,,C18,$I$3)</f>
        <v>0.25</v>
      </c>
      <c r="J18" s="4">
        <f>RTD($A$1,,C18,$J$3)</f>
        <v>0.23</v>
      </c>
      <c r="K18" s="4">
        <f>RTD($A$1,,C18,$K$3)</f>
        <v>0.24</v>
      </c>
      <c r="L18" s="5">
        <f>RTD($A$1,,C18,$L$3)</f>
        <v>0.32</v>
      </c>
      <c r="M18" s="6">
        <f>RTD($A$1,,C18,$M$3)</f>
        <v>0.16813870319779586</v>
      </c>
      <c r="N18" s="20"/>
      <c r="O18" s="20"/>
      <c r="P18" s="20"/>
      <c r="Q18" s="20"/>
      <c r="R18" s="20"/>
      <c r="S18" s="20"/>
      <c r="T18" s="20"/>
      <c r="U18" s="20"/>
      <c r="V18" s="20"/>
    </row>
    <row r="19" spans="2:22" x14ac:dyDescent="0.25">
      <c r="B19" t="s">
        <v>16</v>
      </c>
      <c r="C19" s="1" t="str">
        <f t="shared" si="0"/>
        <v>JPM//OPT/20180720/C/113</v>
      </c>
      <c r="D19" s="1" t="s">
        <v>3</v>
      </c>
      <c r="E19" s="1" t="s">
        <v>8</v>
      </c>
      <c r="F19" s="1">
        <v>20180720</v>
      </c>
      <c r="G19" s="1">
        <v>113</v>
      </c>
      <c r="H19" s="1" t="s">
        <v>14</v>
      </c>
      <c r="I19" s="4">
        <f>RTD($A$1,,C19,$I$3)</f>
        <v>0.1</v>
      </c>
      <c r="J19" s="4">
        <f>RTD($A$1,,C19,$J$3)</f>
        <v>0.09</v>
      </c>
      <c r="K19" s="4">
        <f>RTD($A$1,,C19,$K$3)</f>
        <v>0.09</v>
      </c>
      <c r="L19" s="5">
        <f>RTD($A$1,,C19,$L$3)</f>
        <v>0.15</v>
      </c>
      <c r="M19" s="6">
        <f>RTD($A$1,,C19,$M$3)</f>
        <v>0.17493641782754871</v>
      </c>
      <c r="N19" s="20"/>
      <c r="O19" s="20"/>
      <c r="P19" s="20"/>
      <c r="Q19" s="20"/>
      <c r="R19" s="20"/>
      <c r="S19" s="20"/>
      <c r="T19" s="20"/>
      <c r="U19" s="20"/>
      <c r="V19" s="20"/>
    </row>
    <row r="20" spans="2:22" x14ac:dyDescent="0.25">
      <c r="B20" t="s">
        <v>16</v>
      </c>
      <c r="C20" s="1" t="str">
        <f t="shared" si="0"/>
        <v>JPM//OPT/20180720/C/114</v>
      </c>
      <c r="D20" s="1" t="s">
        <v>3</v>
      </c>
      <c r="E20" s="1" t="s">
        <v>8</v>
      </c>
      <c r="F20" s="1">
        <v>20180720</v>
      </c>
      <c r="G20" s="1">
        <v>114</v>
      </c>
      <c r="H20" s="1" t="s">
        <v>14</v>
      </c>
      <c r="I20" s="4">
        <f>RTD($A$1,,C20,$I$3)</f>
        <v>0.05</v>
      </c>
      <c r="J20" s="4">
        <f>RTD($A$1,,C20,$J$3)</f>
        <v>0.04</v>
      </c>
      <c r="K20" s="4">
        <f>RTD($A$1,,C20,$K$3)</f>
        <v>0.04</v>
      </c>
      <c r="L20" s="5">
        <f>RTD($A$1,,C20,$L$3)</f>
        <v>0.08</v>
      </c>
      <c r="M20" s="6">
        <f>RTD($A$1,,C20,$M$3)</f>
        <v>0.18668244884554494</v>
      </c>
      <c r="N20" s="20"/>
      <c r="O20" s="20"/>
      <c r="P20" s="20"/>
      <c r="Q20" s="20"/>
      <c r="R20" s="20"/>
      <c r="S20" s="20"/>
      <c r="T20" s="20"/>
      <c r="U20" s="20"/>
      <c r="V20" s="20"/>
    </row>
    <row r="21" spans="2:22" x14ac:dyDescent="0.25">
      <c r="B21" t="s">
        <v>16</v>
      </c>
      <c r="C21" s="1" t="str">
        <f t="shared" si="0"/>
        <v>JPM//OPT/20180720/C/115</v>
      </c>
      <c r="D21" s="1" t="s">
        <v>3</v>
      </c>
      <c r="E21" s="1" t="s">
        <v>8</v>
      </c>
      <c r="F21" s="1">
        <v>20180720</v>
      </c>
      <c r="G21" s="1">
        <v>115</v>
      </c>
      <c r="H21" s="1" t="s">
        <v>14</v>
      </c>
      <c r="I21" s="4">
        <f>RTD($A$1,,C21,$I$3)</f>
        <v>0.04</v>
      </c>
      <c r="J21" s="4">
        <f>RTD($A$1,,C21,$J$3)</f>
        <v>0.02</v>
      </c>
      <c r="K21" s="4">
        <f>RTD($A$1,,C21,$K$3)</f>
        <v>0.03</v>
      </c>
      <c r="L21" s="5">
        <f>RTD($A$1,,C21,$L$3)</f>
        <v>0.04</v>
      </c>
      <c r="M21" s="6">
        <f>RTD($A$1,,C21,$M$3)</f>
        <v>0.18668244884554494</v>
      </c>
      <c r="N21" s="20"/>
      <c r="O21" s="20"/>
      <c r="P21" s="20"/>
      <c r="Q21" s="20"/>
      <c r="R21" s="20"/>
      <c r="S21" s="20"/>
      <c r="T21" s="20"/>
      <c r="U21" s="20"/>
      <c r="V21" s="20"/>
    </row>
    <row r="22" spans="2:22" x14ac:dyDescent="0.25">
      <c r="N22" s="20"/>
      <c r="O22" s="20"/>
      <c r="P22" s="20"/>
      <c r="Q22" s="20"/>
      <c r="R22" s="20"/>
      <c r="S22" s="20"/>
      <c r="T22" s="20"/>
      <c r="U22" s="20"/>
      <c r="V22" s="20"/>
    </row>
  </sheetData>
  <pageMargins left="0.7" right="0.7" top="0.78740157499999996" bottom="0.78740157499999996" header="0.3" footer="0.3"/>
  <pageSetup paperSize="9" orientation="portrait" horizontalDpi="0" verticalDpi="0" r:id="rId1"/>
  <customProperties>
    <customPr name="LastActive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</dc:creator>
  <cp:lastModifiedBy>Jiri</cp:lastModifiedBy>
  <dcterms:created xsi:type="dcterms:W3CDTF">2018-07-06T07:36:00Z</dcterms:created>
  <dcterms:modified xsi:type="dcterms:W3CDTF">2018-07-17T17:06:01Z</dcterms:modified>
</cp:coreProperties>
</file>